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.Pierce\The Diocese of Liverpool\Resources - Documents\General\Giving in Grace 2011\Delivery\"/>
    </mc:Choice>
  </mc:AlternateContent>
  <bookViews>
    <workbookView xWindow="0" yWindow="0" windowWidth="20520" windowHeight="9503"/>
  </bookViews>
  <sheets>
    <sheet name="Data Entry Sheet" sheetId="1" r:id="rId1"/>
    <sheet name="Evaluation Charts" sheetId="2" r:id="rId2"/>
  </sheets>
  <definedNames>
    <definedName name="_xlnm.Print_Area" localSheetId="0">'Data Entry Sheet'!$A$1:$F$42</definedName>
    <definedName name="_xlnm.Print_Area" localSheetId="1">'Evaluation Charts'!$A$1:$K$52</definedName>
  </definedNames>
  <calcPr calcId="162913"/>
</workbook>
</file>

<file path=xl/calcChain.xml><?xml version="1.0" encoding="utf-8"?>
<calcChain xmlns="http://schemas.openxmlformats.org/spreadsheetml/2006/main">
  <c r="E39" i="1" l="1"/>
  <c r="E38" i="1"/>
  <c r="D39" i="1"/>
  <c r="D38" i="1"/>
  <c r="A4" i="2" l="1"/>
  <c r="J45" i="2"/>
  <c r="J44" i="2"/>
  <c r="J43" i="2"/>
  <c r="J42" i="2"/>
  <c r="F13" i="1"/>
  <c r="F14" i="1"/>
  <c r="F15" i="1"/>
  <c r="D14" i="1"/>
  <c r="D13" i="1"/>
  <c r="J41" i="1"/>
  <c r="G51" i="2" s="1"/>
  <c r="F31" i="1"/>
  <c r="F30" i="1"/>
  <c r="G48" i="2" l="1"/>
  <c r="G41" i="2"/>
  <c r="E34" i="1"/>
  <c r="D34" i="1"/>
  <c r="E24" i="1"/>
  <c r="D24" i="1"/>
  <c r="F12" i="1"/>
  <c r="E16" i="1"/>
  <c r="C16" i="1"/>
  <c r="B16" i="1"/>
  <c r="D15" i="1"/>
  <c r="D12" i="1"/>
  <c r="F16" i="1" l="1"/>
  <c r="D16" i="1"/>
</calcChain>
</file>

<file path=xl/sharedStrings.xml><?xml version="1.0" encoding="utf-8"?>
<sst xmlns="http://schemas.openxmlformats.org/spreadsheetml/2006/main" count="53" uniqueCount="45">
  <si>
    <t>Total number sent</t>
  </si>
  <si>
    <t>Total number of responses received</t>
  </si>
  <si>
    <t>Proportion of people who responded</t>
  </si>
  <si>
    <t>Total pledged increase from group (£)</t>
  </si>
  <si>
    <t>Totals</t>
  </si>
  <si>
    <t>Total non response</t>
  </si>
  <si>
    <t>Before programme</t>
  </si>
  <si>
    <t>After programme</t>
  </si>
  <si>
    <t>1.</t>
  </si>
  <si>
    <t xml:space="preserve"> Weekly amounts received from planned givers,</t>
  </si>
  <si>
    <t xml:space="preserve">  - non planned giving:</t>
  </si>
  <si>
    <t>Gift Aid</t>
  </si>
  <si>
    <t>non Gift Aid</t>
  </si>
  <si>
    <t>Using Envelopes</t>
  </si>
  <si>
    <t>Using SO/DD</t>
  </si>
  <si>
    <t>Church Name:</t>
  </si>
  <si>
    <t>How many legacies enquiries received?</t>
  </si>
  <si>
    <t>Financial Highlights</t>
  </si>
  <si>
    <t>Planned Gift Aid giving</t>
  </si>
  <si>
    <t>Legacies</t>
  </si>
  <si>
    <t>Non Gift Aid planned giving</t>
  </si>
  <si>
    <t xml:space="preserve"> Weekly giving before programme</t>
  </si>
  <si>
    <t xml:space="preserve">  Weekly giving after programme</t>
  </si>
  <si>
    <t xml:space="preserve"> Weekly income before programme</t>
  </si>
  <si>
    <t xml:space="preserve">  Weekly income after programme</t>
  </si>
  <si>
    <t>Programme Evaluation</t>
  </si>
  <si>
    <t>Some statistics</t>
  </si>
  <si>
    <t>In this final section we want to build up a picture of the financial impact of a stewardship programme in the</t>
  </si>
  <si>
    <t xml:space="preserve">church.  As before all data is anonymous and only ever referenced as aggregated with other church data. </t>
  </si>
  <si>
    <r>
      <t xml:space="preserve">a) Differentiation: </t>
    </r>
    <r>
      <rPr>
        <sz val="9"/>
        <color rgb="FF000000"/>
        <rFont val="Verdana"/>
        <family val="2"/>
      </rPr>
      <t>assuming you differentiated your database please break down into groups</t>
    </r>
  </si>
  <si>
    <t>Leader letters</t>
  </si>
  <si>
    <t>Plate letters</t>
  </si>
  <si>
    <t>Friends letters</t>
  </si>
  <si>
    <t>b) The impact on giving</t>
  </si>
  <si>
    <t>Planned letters</t>
  </si>
  <si>
    <t xml:space="preserve">  - using the Parish Giving Scheme</t>
  </si>
  <si>
    <t xml:space="preserve">  - using Standing Orders</t>
  </si>
  <si>
    <t xml:space="preserve">  - using weekly envelopes</t>
  </si>
  <si>
    <t xml:space="preserve"> Weekly amount received from open plate gifts</t>
  </si>
  <si>
    <t xml:space="preserve">  - using Payroll giving or charitable giving account</t>
  </si>
  <si>
    <t xml:space="preserve">  - those giving with Gift Aid, including PGS:</t>
  </si>
  <si>
    <t xml:space="preserve">  - those who are non Gift Aid givers, including PGS:</t>
  </si>
  <si>
    <t xml:space="preserve"> Total number of regular planned givers</t>
  </si>
  <si>
    <t xml:space="preserve"> Numbers of regular planned givers</t>
  </si>
  <si>
    <t>Weekly giving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</si>
</sst>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0.0%"/>
    <numFmt numFmtId="165" formatCode="&quot;£&quot;#,##0.00"/>
  </numFmts>
  <fonts count="12" x14ac:knownFonts="1">
    <font>
      <sz val="11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0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14"/>
      <color rgb="FF548DD4"/>
      <name val="Lucida Handwriting"/>
      <family val="4"/>
    </font>
    <font>
      <i/>
      <sz val="16"/>
      <color rgb="FF7F3F9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/>
    </xf>
    <xf numFmtId="0" fontId="3" fillId="0" borderId="0" xfId="0" applyFont="1"/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/>
    </xf>
    <xf numFmtId="1" fontId="5" fillId="0" borderId="0" xfId="0" quotePrefix="1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4" fillId="0" borderId="2" xfId="0" quotePrefix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3" fontId="4" fillId="2" borderId="2" xfId="0" applyNumberFormat="1" applyFont="1" applyFill="1" applyBorder="1" applyAlignment="1" applyProtection="1">
      <alignment vertical="center"/>
      <protection locked="0"/>
    </xf>
    <xf numFmtId="164" fontId="4" fillId="0" borderId="2" xfId="0" applyNumberFormat="1" applyFont="1" applyBorder="1" applyAlignment="1">
      <alignment vertical="center"/>
    </xf>
    <xf numFmtId="44" fontId="4" fillId="2" borderId="2" xfId="0" applyNumberFormat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44" fontId="6" fillId="0" borderId="2" xfId="0" applyNumberFormat="1" applyFont="1" applyFill="1" applyBorder="1" applyAlignment="1">
      <alignment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6" fillId="0" borderId="5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4" fontId="4" fillId="2" borderId="14" xfId="0" applyNumberFormat="1" applyFont="1" applyFill="1" applyBorder="1" applyAlignment="1" applyProtection="1">
      <alignment vertical="center"/>
      <protection locked="0"/>
    </xf>
    <xf numFmtId="44" fontId="4" fillId="2" borderId="10" xfId="0" applyNumberFormat="1" applyFont="1" applyFill="1" applyBorder="1" applyAlignment="1" applyProtection="1">
      <alignment vertical="center"/>
      <protection locked="0"/>
    </xf>
    <xf numFmtId="44" fontId="4" fillId="2" borderId="15" xfId="0" applyNumberFormat="1" applyFont="1" applyFill="1" applyBorder="1" applyAlignment="1" applyProtection="1">
      <alignment vertical="center"/>
      <protection locked="0"/>
    </xf>
    <xf numFmtId="44" fontId="4" fillId="2" borderId="12" xfId="0" applyNumberFormat="1" applyFont="1" applyFill="1" applyBorder="1" applyAlignment="1" applyProtection="1">
      <alignment vertical="center"/>
      <protection locked="0"/>
    </xf>
    <xf numFmtId="44" fontId="4" fillId="0" borderId="0" xfId="0" applyNumberFormat="1" applyFont="1" applyBorder="1" applyAlignment="1">
      <alignment vertical="center"/>
    </xf>
    <xf numFmtId="44" fontId="4" fillId="0" borderId="10" xfId="0" applyNumberFormat="1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4" fillId="0" borderId="12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1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/>
    </xf>
    <xf numFmtId="0" fontId="4" fillId="2" borderId="2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44" fontId="6" fillId="0" borderId="0" xfId="0" applyNumberFormat="1" applyFont="1" applyFill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10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6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0" fontId="5" fillId="0" borderId="0" xfId="0" applyFont="1" applyProtection="1"/>
    <xf numFmtId="0" fontId="7" fillId="0" borderId="0" xfId="0" applyFont="1" applyProtection="1"/>
    <xf numFmtId="165" fontId="7" fillId="0" borderId="0" xfId="0" applyNumberFormat="1" applyFont="1" applyProtection="1"/>
    <xf numFmtId="165" fontId="4" fillId="0" borderId="0" xfId="0" applyNumberFormat="1" applyFont="1" applyProtection="1"/>
    <xf numFmtId="1" fontId="4" fillId="0" borderId="0" xfId="0" applyNumberFormat="1" applyFont="1" applyProtection="1"/>
    <xf numFmtId="0" fontId="2" fillId="0" borderId="9" xfId="0" quotePrefix="1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4" fillId="2" borderId="14" xfId="0" applyFont="1" applyFill="1" applyBorder="1" applyAlignment="1">
      <alignment vertical="center" wrapText="1"/>
    </xf>
    <xf numFmtId="0" fontId="1" fillId="0" borderId="9" xfId="0" quotePrefix="1" applyFont="1" applyBorder="1" applyAlignment="1">
      <alignment horizontal="left" vertical="center"/>
    </xf>
    <xf numFmtId="0" fontId="1" fillId="0" borderId="11" xfId="0" quotePrefix="1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0" borderId="0" xfId="0" applyFont="1" applyAlignment="1" applyProtection="1"/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Ask Letters and Responses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Responded</c:v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strRef>
              <c:f>'Data Entry Sheet'!$A$12:$A$15</c:f>
              <c:strCache>
                <c:ptCount val="4"/>
                <c:pt idx="0">
                  <c:v>Leader letters</c:v>
                </c:pt>
                <c:pt idx="1">
                  <c:v>Planned letters</c:v>
                </c:pt>
                <c:pt idx="2">
                  <c:v>Plate letters</c:v>
                </c:pt>
                <c:pt idx="3">
                  <c:v>Friends letters</c:v>
                </c:pt>
              </c:strCache>
            </c:strRef>
          </c:cat>
          <c:val>
            <c:numRef>
              <c:f>'Data Entry Sheet'!$C$12:$C$15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F-4B71-A018-2E5D585D6142}"/>
            </c:ext>
          </c:extLst>
        </c:ser>
        <c:ser>
          <c:idx val="1"/>
          <c:order val="1"/>
          <c:tx>
            <c:v>No response</c:v>
          </c:tx>
          <c:invertIfNegative val="0"/>
          <c:cat>
            <c:strRef>
              <c:f>'Data Entry Sheet'!$A$12:$A$15</c:f>
              <c:strCache>
                <c:ptCount val="4"/>
                <c:pt idx="0">
                  <c:v>Leader letters</c:v>
                </c:pt>
                <c:pt idx="1">
                  <c:v>Planned letters</c:v>
                </c:pt>
                <c:pt idx="2">
                  <c:v>Plate letters</c:v>
                </c:pt>
                <c:pt idx="3">
                  <c:v>Friends letters</c:v>
                </c:pt>
              </c:strCache>
            </c:strRef>
          </c:cat>
          <c:val>
            <c:numRef>
              <c:f>'Data Entry Sheet'!$F$12:$F$15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F-4B71-A018-2E5D585D6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264896"/>
        <c:axId val="49425792"/>
      </c:barChart>
      <c:catAx>
        <c:axId val="4926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425792"/>
        <c:crosses val="autoZero"/>
        <c:auto val="1"/>
        <c:lblAlgn val="ctr"/>
        <c:lblOffset val="100"/>
        <c:noMultiLvlLbl val="0"/>
      </c:catAx>
      <c:valAx>
        <c:axId val="49425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26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Received</a:t>
            </a:r>
            <a:r>
              <a:rPr lang="en-US" sz="1400" baseline="0"/>
              <a:t> p</a:t>
            </a:r>
            <a:r>
              <a:rPr lang="en-US" sz="1400"/>
              <a:t>ledges: differentiated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Pledge</c:v>
          </c:tx>
          <c:invertIfNegative val="0"/>
          <c:cat>
            <c:strRef>
              <c:f>'Data Entry Sheet'!$A$12:$A$15</c:f>
              <c:strCache>
                <c:ptCount val="4"/>
                <c:pt idx="0">
                  <c:v>Leader letters</c:v>
                </c:pt>
                <c:pt idx="1">
                  <c:v>Planned letters</c:v>
                </c:pt>
                <c:pt idx="2">
                  <c:v>Plate letters</c:v>
                </c:pt>
                <c:pt idx="3">
                  <c:v>Friends letters</c:v>
                </c:pt>
              </c:strCache>
            </c:strRef>
          </c:cat>
          <c:val>
            <c:numRef>
              <c:f>'Data Entry Sheet'!$E$12:$E$15</c:f>
              <c:numCache>
                <c:formatCode>_("£"* #,##0.00_);_("£"* \(#,##0.00\);_("£"*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8-4D26-87EE-3B57D0004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92960"/>
        <c:axId val="54616448"/>
      </c:barChart>
      <c:catAx>
        <c:axId val="4959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4616448"/>
        <c:crosses val="autoZero"/>
        <c:auto val="1"/>
        <c:lblAlgn val="ctr"/>
        <c:lblOffset val="100"/>
        <c:noMultiLvlLbl val="0"/>
      </c:catAx>
      <c:valAx>
        <c:axId val="54616448"/>
        <c:scaling>
          <c:orientation val="minMax"/>
        </c:scaling>
        <c:delete val="0"/>
        <c:axPos val="l"/>
        <c:majorGridlines/>
        <c:numFmt formatCode="_(&quot;£&quot;* #,##0_);_(&quot;£&quot;* \(#,##0\);_(&quot;£&quot;* &quot;-&quot;_);_(@_)" sourceLinked="0"/>
        <c:majorTickMark val="out"/>
        <c:minorTickMark val="none"/>
        <c:tickLblPos val="nextTo"/>
        <c:crossAx val="4959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About</a:t>
            </a:r>
            <a:r>
              <a:rPr lang="en-US" sz="1600" baseline="0"/>
              <a:t> our</a:t>
            </a:r>
            <a:r>
              <a:rPr lang="en-US" sz="1600"/>
              <a:t> Planned Givers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Before</c:v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</c:spPr>
          <c:invertIfNegative val="0"/>
          <c:cat>
            <c:strRef>
              <c:f>('Data Entry Sheet'!$F$21:$F$22,'Data Entry Sheet'!$F$24:$F$27)</c:f>
              <c:strCache>
                <c:ptCount val="6"/>
                <c:pt idx="0">
                  <c:v>Gift Aid</c:v>
                </c:pt>
                <c:pt idx="1">
                  <c:v>non Gift Aid</c:v>
                </c:pt>
                <c:pt idx="2">
                  <c:v>Using Envelopes</c:v>
                </c:pt>
                <c:pt idx="5">
                  <c:v>Using SO/DD</c:v>
                </c:pt>
              </c:strCache>
            </c:strRef>
          </c:cat>
          <c:val>
            <c:numRef>
              <c:f>('Data Entry Sheet'!$D$21:$D$22,'Data Entry Sheet'!$D$24:$D$27)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2-4CC9-BB62-086A0F3F62CA}"/>
            </c:ext>
          </c:extLst>
        </c:ser>
        <c:ser>
          <c:idx val="1"/>
          <c:order val="1"/>
          <c:tx>
            <c:v>After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('Data Entry Sheet'!$F$21:$F$22,'Data Entry Sheet'!$F$24:$F$27)</c:f>
              <c:strCache>
                <c:ptCount val="6"/>
                <c:pt idx="0">
                  <c:v>Gift Aid</c:v>
                </c:pt>
                <c:pt idx="1">
                  <c:v>non Gift Aid</c:v>
                </c:pt>
                <c:pt idx="2">
                  <c:v>Using Envelopes</c:v>
                </c:pt>
                <c:pt idx="5">
                  <c:v>Using SO/DD</c:v>
                </c:pt>
              </c:strCache>
            </c:strRef>
          </c:cat>
          <c:val>
            <c:numRef>
              <c:f>('Data Entry Sheet'!$E$21:$E$22,'Data Entry Sheet'!$E$24:$E$27)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2-4CC9-BB62-086A0F3F6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53280"/>
        <c:axId val="86480384"/>
      </c:barChart>
      <c:catAx>
        <c:axId val="7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6480384"/>
        <c:crosses val="autoZero"/>
        <c:auto val="1"/>
        <c:lblAlgn val="ctr"/>
        <c:lblOffset val="100"/>
        <c:noMultiLvlLbl val="0"/>
      </c:catAx>
      <c:valAx>
        <c:axId val="8648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953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Total Offertory per week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Before</c:v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('Data Entry Sheet'!$J$30:$J$31,'Data Entry Sheet'!$J$33)</c:f>
              <c:numCache>
                <c:formatCode>General</c:formatCode>
                <c:ptCount val="3"/>
              </c:numCache>
            </c:numRef>
          </c:cat>
          <c:val>
            <c:numRef>
              <c:f>('Data Entry Sheet'!$D$30:$D$31,'Data Entry Sheet'!$D$33)</c:f>
              <c:numCache>
                <c:formatCode>_("£"* #,##0.00_);_("£"* \(#,##0.00\);_("£"*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9-4B7D-AE68-828246708CB3}"/>
            </c:ext>
          </c:extLst>
        </c:ser>
        <c:ser>
          <c:idx val="1"/>
          <c:order val="1"/>
          <c:tx>
            <c:v>After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</c:spPr>
          <c:invertIfNegative val="0"/>
          <c:cat>
            <c:numRef>
              <c:f>('Data Entry Sheet'!$J$30:$J$31,'Data Entry Sheet'!$J$33)</c:f>
              <c:numCache>
                <c:formatCode>General</c:formatCode>
                <c:ptCount val="3"/>
              </c:numCache>
            </c:numRef>
          </c:cat>
          <c:val>
            <c:numRef>
              <c:f>('Data Entry Sheet'!$E$30:$E$31,'Data Entry Sheet'!$E$33)</c:f>
              <c:numCache>
                <c:formatCode>_("£"* #,##0.00_);_("£"* \(#,##0.00\);_("£"*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9-4B7D-AE68-828246708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96928"/>
        <c:axId val="86803200"/>
      </c:barChart>
      <c:catAx>
        <c:axId val="867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803200"/>
        <c:crosses val="autoZero"/>
        <c:auto val="1"/>
        <c:lblAlgn val="ctr"/>
        <c:lblOffset val="100"/>
        <c:noMultiLvlLbl val="0"/>
      </c:catAx>
      <c:valAx>
        <c:axId val="86803200"/>
        <c:scaling>
          <c:orientation val="minMax"/>
        </c:scaling>
        <c:delete val="0"/>
        <c:axPos val="l"/>
        <c:majorGridlines/>
        <c:numFmt formatCode="_(&quot;£&quot;* #,##0_);_(&quot;£&quot;* \(#,##0\);_(&quot;£&quot;* &quot;-&quot;_);_(@_)" sourceLinked="0"/>
        <c:majorTickMark val="out"/>
        <c:minorTickMark val="none"/>
        <c:tickLblPos val="nextTo"/>
        <c:crossAx val="86796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600"/>
              <a:t>Weekly giving per Person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Before</c:v>
          </c:tx>
          <c:spPr>
            <a:solidFill>
              <a:srgbClr val="002060"/>
            </a:solidFill>
          </c:spPr>
          <c:invertIfNegative val="0"/>
          <c:cat>
            <c:strRef>
              <c:f>'Data Entry Sheet'!$F$21:$F$22</c:f>
              <c:strCache>
                <c:ptCount val="2"/>
                <c:pt idx="0">
                  <c:v>Gift Aid</c:v>
                </c:pt>
                <c:pt idx="1">
                  <c:v>non Gift Aid</c:v>
                </c:pt>
              </c:strCache>
            </c:strRef>
          </c:cat>
          <c:val>
            <c:numRef>
              <c:f>'Data Entry Sheet'!$D$38:$D$39</c:f>
              <c:numCache>
                <c:formatCode>_("£"* #,##0.00_);_("£"* \(#,##0.00\);_("£"*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7-41E7-8EB7-48865CE03425}"/>
            </c:ext>
          </c:extLst>
        </c:ser>
        <c:ser>
          <c:idx val="1"/>
          <c:order val="1"/>
          <c:tx>
            <c:v>After</c:v>
          </c:tx>
          <c:spPr>
            <a:solidFill>
              <a:srgbClr val="00B050"/>
            </a:solidFill>
          </c:spPr>
          <c:invertIfNegative val="0"/>
          <c:cat>
            <c:strRef>
              <c:f>'Data Entry Sheet'!$F$21:$F$22</c:f>
              <c:strCache>
                <c:ptCount val="2"/>
                <c:pt idx="0">
                  <c:v>Gift Aid</c:v>
                </c:pt>
                <c:pt idx="1">
                  <c:v>non Gift Aid</c:v>
                </c:pt>
              </c:strCache>
            </c:strRef>
          </c:cat>
          <c:val>
            <c:numRef>
              <c:f>'Data Entry Sheet'!$E$38:$E$39</c:f>
              <c:numCache>
                <c:formatCode>_("£"* #,##0.00_);_("£"* \(#,##0.00\);_("£"*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7-41E7-8EB7-48865CE0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18464"/>
        <c:axId val="101924864"/>
      </c:barChart>
      <c:catAx>
        <c:axId val="9711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924864"/>
        <c:crosses val="autoZero"/>
        <c:auto val="1"/>
        <c:lblAlgn val="ctr"/>
        <c:lblOffset val="100"/>
        <c:noMultiLvlLbl val="0"/>
      </c:catAx>
      <c:valAx>
        <c:axId val="101924864"/>
        <c:scaling>
          <c:orientation val="minMax"/>
        </c:scaling>
        <c:delete val="0"/>
        <c:axPos val="l"/>
        <c:majorGridlines/>
        <c:numFmt formatCode="_(&quot;£&quot;* #,##0.00_);_(&quot;£&quot;* \(#,##0.00\);_(&quot;£&quot;* &quot;-&quot;??_);_(@_)" sourceLinked="1"/>
        <c:majorTickMark val="out"/>
        <c:minorTickMark val="none"/>
        <c:tickLblPos val="nextTo"/>
        <c:crossAx val="97118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0</xdr:row>
      <xdr:rowOff>47625</xdr:rowOff>
    </xdr:from>
    <xdr:to>
      <xdr:col>5</xdr:col>
      <xdr:colOff>504825</xdr:colOff>
      <xdr:row>1</xdr:row>
      <xdr:rowOff>161925</xdr:rowOff>
    </xdr:to>
    <xdr:pic>
      <xdr:nvPicPr>
        <xdr:cNvPr id="1025" name="Picture 0" descr="Description: Giving in Grace 2012 logo medium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47625"/>
          <a:ext cx="1000125" cy="3619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171450</xdr:rowOff>
    </xdr:from>
    <xdr:to>
      <xdr:col>5</xdr:col>
      <xdr:colOff>9525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171450</xdr:rowOff>
    </xdr:from>
    <xdr:to>
      <xdr:col>10</xdr:col>
      <xdr:colOff>9525</xdr:colOff>
      <xdr:row>21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21</xdr:row>
      <xdr:rowOff>171449</xdr:rowOff>
    </xdr:from>
    <xdr:to>
      <xdr:col>5</xdr:col>
      <xdr:colOff>0</xdr:colOff>
      <xdr:row>35</xdr:row>
      <xdr:rowOff>180974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5</xdr:col>
      <xdr:colOff>0</xdr:colOff>
      <xdr:row>50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22</xdr:row>
      <xdr:rowOff>0</xdr:rowOff>
    </xdr:from>
    <xdr:to>
      <xdr:col>10</xdr:col>
      <xdr:colOff>0</xdr:colOff>
      <xdr:row>35</xdr:row>
      <xdr:rowOff>171450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619125</xdr:colOff>
      <xdr:row>0</xdr:row>
      <xdr:rowOff>47625</xdr:rowOff>
    </xdr:from>
    <xdr:to>
      <xdr:col>9</xdr:col>
      <xdr:colOff>781050</xdr:colOff>
      <xdr:row>1</xdr:row>
      <xdr:rowOff>161925</xdr:rowOff>
    </xdr:to>
    <xdr:pic>
      <xdr:nvPicPr>
        <xdr:cNvPr id="11" name="Picture 0" descr="Description: Giving in Grace 2012 logo medium.t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67425" y="47625"/>
          <a:ext cx="1000125" cy="36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145" zoomScaleNormal="145" workbookViewId="0">
      <selection sqref="A1:F42"/>
    </sheetView>
  </sheetViews>
  <sheetFormatPr defaultRowHeight="13.5" x14ac:dyDescent="0.35"/>
  <cols>
    <col min="1" max="1" width="20.71875" customWidth="1"/>
    <col min="2" max="5" width="10.71875" customWidth="1"/>
    <col min="6" max="10" width="8.77734375" style="6" customWidth="1"/>
    <col min="11" max="11" width="8.77734375" style="6"/>
  </cols>
  <sheetData>
    <row r="1" spans="1:11" ht="19.5" x14ac:dyDescent="0.7">
      <c r="A1" s="12" t="s">
        <v>25</v>
      </c>
    </row>
    <row r="4" spans="1:11" ht="19.899999999999999" x14ac:dyDescent="0.5">
      <c r="A4" s="13" t="s">
        <v>26</v>
      </c>
    </row>
    <row r="5" spans="1:11" s="1" customFormat="1" ht="12.4" x14ac:dyDescent="0.3">
      <c r="A5" s="14" t="s">
        <v>27</v>
      </c>
      <c r="F5" s="8"/>
      <c r="G5" s="8"/>
      <c r="H5" s="8"/>
      <c r="I5" s="8"/>
      <c r="J5" s="8"/>
      <c r="K5" s="8"/>
    </row>
    <row r="6" spans="1:11" s="1" customFormat="1" ht="12.4" x14ac:dyDescent="0.3">
      <c r="A6" s="14" t="s">
        <v>28</v>
      </c>
      <c r="F6" s="8"/>
      <c r="G6" s="8"/>
      <c r="H6" s="8"/>
      <c r="I6" s="8"/>
      <c r="J6" s="8"/>
      <c r="K6" s="8"/>
    </row>
    <row r="8" spans="1:11" x14ac:dyDescent="0.35">
      <c r="A8" s="29" t="s">
        <v>15</v>
      </c>
      <c r="B8" s="82"/>
      <c r="C8" s="83"/>
      <c r="D8" s="83"/>
      <c r="E8" s="84"/>
    </row>
    <row r="9" spans="1:11" s="1" customFormat="1" ht="8.25" customHeight="1" x14ac:dyDescent="0.3">
      <c r="F9" s="8"/>
      <c r="G9" s="8"/>
      <c r="H9" s="8"/>
      <c r="I9" s="8"/>
      <c r="J9" s="8"/>
      <c r="K9" s="8"/>
    </row>
    <row r="10" spans="1:11" ht="33" customHeight="1" x14ac:dyDescent="0.35">
      <c r="A10" s="85" t="s">
        <v>29</v>
      </c>
      <c r="B10" s="86"/>
      <c r="C10" s="86"/>
      <c r="D10" s="86"/>
      <c r="E10" s="86"/>
    </row>
    <row r="11" spans="1:11" s="2" customFormat="1" ht="45" customHeight="1" x14ac:dyDescent="0.35">
      <c r="A11" s="15" t="s">
        <v>8</v>
      </c>
      <c r="B11" s="16" t="s">
        <v>0</v>
      </c>
      <c r="C11" s="16" t="s">
        <v>1</v>
      </c>
      <c r="D11" s="16" t="s">
        <v>2</v>
      </c>
      <c r="E11" s="16" t="s">
        <v>3</v>
      </c>
      <c r="F11" s="3" t="s">
        <v>5</v>
      </c>
      <c r="G11" s="9"/>
      <c r="H11" s="9"/>
      <c r="I11" s="9"/>
      <c r="J11" s="9"/>
      <c r="K11" s="9"/>
    </row>
    <row r="12" spans="1:11" s="1" customFormat="1" ht="15" customHeight="1" x14ac:dyDescent="0.3">
      <c r="A12" s="58" t="s">
        <v>30</v>
      </c>
      <c r="B12" s="17">
        <v>0</v>
      </c>
      <c r="C12" s="17">
        <v>0</v>
      </c>
      <c r="D12" s="18" t="str">
        <f>IFERROR(C12/B12,"")</f>
        <v/>
      </c>
      <c r="E12" s="19">
        <v>0</v>
      </c>
      <c r="F12" s="7">
        <f>IF(B12-C12&gt;0,B12-C12,0)</f>
        <v>0</v>
      </c>
      <c r="G12" s="8"/>
      <c r="H12" s="8"/>
      <c r="I12" s="8"/>
      <c r="J12" s="8"/>
      <c r="K12" s="8"/>
    </row>
    <row r="13" spans="1:11" s="1" customFormat="1" ht="15" customHeight="1" x14ac:dyDescent="0.3">
      <c r="A13" s="58" t="s">
        <v>34</v>
      </c>
      <c r="B13" s="17">
        <v>0</v>
      </c>
      <c r="C13" s="17">
        <v>0</v>
      </c>
      <c r="D13" s="18" t="str">
        <f t="shared" ref="D13:D14" si="0">IFERROR(C13/B13,"")</f>
        <v/>
      </c>
      <c r="E13" s="19">
        <v>0</v>
      </c>
      <c r="F13" s="7">
        <f t="shared" ref="F13:F15" si="1">IF(B13-C13&gt;0,B13-C13,0)</f>
        <v>0</v>
      </c>
      <c r="G13" s="8"/>
      <c r="H13" s="8"/>
      <c r="I13" s="8"/>
      <c r="J13" s="8"/>
      <c r="K13" s="8"/>
    </row>
    <row r="14" spans="1:11" s="1" customFormat="1" ht="15" customHeight="1" x14ac:dyDescent="0.3">
      <c r="A14" s="58" t="s">
        <v>31</v>
      </c>
      <c r="B14" s="17">
        <v>0</v>
      </c>
      <c r="C14" s="17">
        <v>0</v>
      </c>
      <c r="D14" s="18" t="str">
        <f t="shared" si="0"/>
        <v/>
      </c>
      <c r="E14" s="19">
        <v>0</v>
      </c>
      <c r="F14" s="7">
        <f t="shared" si="1"/>
        <v>0</v>
      </c>
      <c r="G14" s="8"/>
      <c r="H14" s="8"/>
      <c r="I14" s="8"/>
      <c r="J14" s="8"/>
      <c r="K14" s="8"/>
    </row>
    <row r="15" spans="1:11" s="1" customFormat="1" ht="15" customHeight="1" x14ac:dyDescent="0.3">
      <c r="A15" s="58" t="s">
        <v>32</v>
      </c>
      <c r="B15" s="17">
        <v>0</v>
      </c>
      <c r="C15" s="17">
        <v>0</v>
      </c>
      <c r="D15" s="18" t="str">
        <f t="shared" ref="D15:D16" si="2">IFERROR(C15/B15,"")</f>
        <v/>
      </c>
      <c r="E15" s="19">
        <v>0</v>
      </c>
      <c r="F15" s="7">
        <f t="shared" si="1"/>
        <v>0</v>
      </c>
      <c r="G15" s="8"/>
      <c r="H15" s="8"/>
      <c r="I15" s="8"/>
      <c r="J15" s="8"/>
      <c r="K15" s="8"/>
    </row>
    <row r="16" spans="1:11" s="1" customFormat="1" ht="20.100000000000001" customHeight="1" x14ac:dyDescent="0.3">
      <c r="A16" s="20" t="s">
        <v>4</v>
      </c>
      <c r="B16" s="21" t="str">
        <f>IF(SUM(B12:B15)&gt;0,SUM(B12:B15),"")</f>
        <v/>
      </c>
      <c r="C16" s="21" t="str">
        <f>IF(SUM(C12:C15)&gt;0,SUM(C12:C15),"")</f>
        <v/>
      </c>
      <c r="D16" s="22" t="str">
        <f t="shared" si="2"/>
        <v/>
      </c>
      <c r="E16" s="23" t="str">
        <f>IF(SUM(E12:E15)&gt;0,SUM(E12:E15),"")</f>
        <v/>
      </c>
      <c r="F16" s="7" t="str">
        <f>IFERROR(IF(B16-C16&gt;0,B16-C16,0),"")</f>
        <v/>
      </c>
      <c r="G16" s="8"/>
      <c r="H16" s="8"/>
      <c r="I16" s="8"/>
      <c r="J16" s="8"/>
      <c r="K16" s="8"/>
    </row>
    <row r="17" spans="1:11" s="1" customFormat="1" ht="20.100000000000001" customHeight="1" x14ac:dyDescent="0.3">
      <c r="A17" s="59"/>
      <c r="B17" s="60"/>
      <c r="C17" s="60"/>
      <c r="D17" s="61"/>
      <c r="E17" s="62"/>
      <c r="F17" s="7"/>
      <c r="G17" s="8"/>
      <c r="H17" s="8"/>
      <c r="I17" s="8"/>
      <c r="J17" s="8"/>
      <c r="K17" s="8"/>
    </row>
    <row r="18" spans="1:11" ht="15" customHeight="1" x14ac:dyDescent="0.35">
      <c r="A18" s="85" t="s">
        <v>33</v>
      </c>
      <c r="B18" s="86"/>
      <c r="C18" s="86"/>
      <c r="D18" s="86"/>
      <c r="E18" s="86"/>
    </row>
    <row r="19" spans="1:11" s="2" customFormat="1" ht="30" customHeight="1" x14ac:dyDescent="0.35">
      <c r="A19" s="24"/>
      <c r="B19" s="25"/>
      <c r="C19" s="26"/>
      <c r="D19" s="16" t="s">
        <v>6</v>
      </c>
      <c r="E19" s="16" t="s">
        <v>7</v>
      </c>
      <c r="F19" s="3"/>
      <c r="G19" s="9"/>
      <c r="H19" s="9"/>
      <c r="I19" s="9"/>
      <c r="J19" s="9"/>
      <c r="K19" s="9"/>
    </row>
    <row r="20" spans="1:11" s="1" customFormat="1" ht="15" customHeight="1" x14ac:dyDescent="0.3">
      <c r="A20" s="81" t="s">
        <v>43</v>
      </c>
      <c r="B20" s="44"/>
      <c r="C20" s="44"/>
      <c r="D20" s="31"/>
      <c r="E20" s="31"/>
      <c r="F20" s="8"/>
      <c r="G20" s="8"/>
      <c r="H20" s="8"/>
      <c r="I20" s="8"/>
      <c r="J20" s="8"/>
      <c r="K20" s="8"/>
    </row>
    <row r="21" spans="1:11" s="1" customFormat="1" ht="15" customHeight="1" x14ac:dyDescent="0.3">
      <c r="A21" s="79" t="s">
        <v>40</v>
      </c>
      <c r="B21" s="34"/>
      <c r="C21" s="34"/>
      <c r="D21" s="32">
        <v>0</v>
      </c>
      <c r="E21" s="32">
        <v>0</v>
      </c>
      <c r="F21" s="8" t="s">
        <v>11</v>
      </c>
      <c r="G21" s="8"/>
      <c r="H21" s="8"/>
      <c r="I21" s="8"/>
      <c r="J21" s="8"/>
      <c r="K21" s="8"/>
    </row>
    <row r="22" spans="1:11" s="1" customFormat="1" ht="15" customHeight="1" x14ac:dyDescent="0.3">
      <c r="A22" s="80" t="s">
        <v>41</v>
      </c>
      <c r="B22" s="46"/>
      <c r="C22" s="46"/>
      <c r="D22" s="33">
        <v>0</v>
      </c>
      <c r="E22" s="33">
        <v>0</v>
      </c>
      <c r="F22" s="8" t="s">
        <v>12</v>
      </c>
      <c r="G22" s="8"/>
      <c r="H22" s="8"/>
      <c r="I22" s="8"/>
      <c r="J22" s="8"/>
      <c r="K22" s="8"/>
    </row>
    <row r="23" spans="1:11" s="1" customFormat="1" ht="15" customHeight="1" x14ac:dyDescent="0.3">
      <c r="A23" s="81" t="s">
        <v>42</v>
      </c>
      <c r="B23" s="44"/>
      <c r="C23" s="47"/>
      <c r="D23" s="31"/>
      <c r="E23" s="31"/>
      <c r="F23" s="8"/>
      <c r="G23" s="8"/>
      <c r="H23" s="8"/>
      <c r="I23" s="8"/>
      <c r="J23" s="8"/>
      <c r="K23" s="8"/>
    </row>
    <row r="24" spans="1:11" s="1" customFormat="1" ht="15" customHeight="1" x14ac:dyDescent="0.3">
      <c r="A24" s="75" t="s">
        <v>35</v>
      </c>
      <c r="B24" s="34"/>
      <c r="C24" s="34"/>
      <c r="D24" s="78">
        <f>IF(SUM(D21:D22)-D27&lt;0,"Error",SUM(D21:D22)-D27)</f>
        <v>0</v>
      </c>
      <c r="E24" s="78">
        <f>IF(SUM(E21:E22)-E27&lt;0,"Error",SUM(E21:E22)-E27)</f>
        <v>0</v>
      </c>
      <c r="F24" s="8" t="s">
        <v>13</v>
      </c>
      <c r="G24" s="8"/>
      <c r="H24" s="8"/>
      <c r="I24" s="8"/>
      <c r="J24" s="8"/>
      <c r="K24" s="8"/>
    </row>
    <row r="25" spans="1:11" s="1" customFormat="1" ht="15" customHeight="1" x14ac:dyDescent="0.3">
      <c r="A25" s="77" t="s">
        <v>36</v>
      </c>
      <c r="B25" s="34"/>
      <c r="C25" s="34"/>
      <c r="D25" s="78">
        <v>0</v>
      </c>
      <c r="E25" s="78">
        <v>0</v>
      </c>
      <c r="F25" s="8"/>
      <c r="G25" s="8"/>
      <c r="H25" s="8"/>
      <c r="I25" s="8"/>
      <c r="J25" s="8"/>
      <c r="K25" s="8"/>
    </row>
    <row r="26" spans="1:11" s="1" customFormat="1" ht="15" customHeight="1" x14ac:dyDescent="0.3">
      <c r="A26" s="77" t="s">
        <v>39</v>
      </c>
      <c r="B26" s="34"/>
      <c r="C26" s="34"/>
      <c r="D26" s="78">
        <v>0</v>
      </c>
      <c r="E26" s="78">
        <v>0</v>
      </c>
      <c r="F26" s="8"/>
      <c r="G26" s="8"/>
      <c r="H26" s="8"/>
      <c r="I26" s="8"/>
      <c r="J26" s="8"/>
      <c r="K26" s="8"/>
    </row>
    <row r="27" spans="1:11" s="1" customFormat="1" ht="15" customHeight="1" x14ac:dyDescent="0.3">
      <c r="A27" s="76" t="s">
        <v>37</v>
      </c>
      <c r="B27" s="46"/>
      <c r="C27" s="46"/>
      <c r="D27" s="33">
        <v>0</v>
      </c>
      <c r="E27" s="33">
        <v>0</v>
      </c>
      <c r="F27" s="8" t="s">
        <v>14</v>
      </c>
      <c r="G27" s="8"/>
      <c r="H27" s="8"/>
      <c r="I27" s="8"/>
      <c r="J27" s="8"/>
      <c r="K27" s="8"/>
    </row>
    <row r="28" spans="1:11" s="1" customFormat="1" ht="15" customHeight="1" x14ac:dyDescent="0.3">
      <c r="A28" s="45"/>
      <c r="B28" s="34"/>
      <c r="C28" s="34"/>
      <c r="D28" s="34"/>
      <c r="E28" s="34"/>
      <c r="F28" s="8"/>
      <c r="G28" s="8"/>
      <c r="H28" s="8"/>
      <c r="I28" s="8"/>
      <c r="J28" s="8"/>
      <c r="K28" s="8"/>
    </row>
    <row r="29" spans="1:11" s="1" customFormat="1" ht="15" customHeight="1" x14ac:dyDescent="0.3">
      <c r="A29" s="81" t="s">
        <v>9</v>
      </c>
      <c r="B29" s="44"/>
      <c r="C29" s="44"/>
      <c r="D29" s="31"/>
      <c r="E29" s="35"/>
      <c r="F29" s="8"/>
      <c r="G29" s="8"/>
      <c r="H29" s="8"/>
      <c r="I29" s="8"/>
      <c r="J29" s="8"/>
      <c r="K29" s="8"/>
    </row>
    <row r="30" spans="1:11" s="1" customFormat="1" ht="15" customHeight="1" x14ac:dyDescent="0.35">
      <c r="A30" s="79" t="s">
        <v>40</v>
      </c>
      <c r="B30" s="34"/>
      <c r="C30" s="34"/>
      <c r="D30" s="36">
        <v>0</v>
      </c>
      <c r="E30" s="37">
        <v>0</v>
      </c>
      <c r="F30" s="8" t="str">
        <f>IF(E30&gt;D30,"increase","decrease")</f>
        <v>decrease</v>
      </c>
      <c r="G30" s="6"/>
      <c r="H30" s="8"/>
      <c r="I30" s="8"/>
      <c r="J30" s="8"/>
      <c r="K30" s="8"/>
    </row>
    <row r="31" spans="1:11" s="1" customFormat="1" ht="15" customHeight="1" x14ac:dyDescent="0.35">
      <c r="A31" s="80" t="s">
        <v>41</v>
      </c>
      <c r="B31" s="46"/>
      <c r="C31" s="46"/>
      <c r="D31" s="38">
        <v>0</v>
      </c>
      <c r="E31" s="39">
        <v>0</v>
      </c>
      <c r="F31" s="8" t="str">
        <f>IF(E31&gt;D31,"increase","decrease")</f>
        <v>decrease</v>
      </c>
      <c r="G31" s="6"/>
      <c r="H31" s="8"/>
      <c r="I31" s="8"/>
      <c r="J31" s="8"/>
      <c r="K31" s="8"/>
    </row>
    <row r="32" spans="1:11" s="1" customFormat="1" ht="15" customHeight="1" x14ac:dyDescent="0.3">
      <c r="A32" s="81" t="s">
        <v>38</v>
      </c>
      <c r="B32" s="44"/>
      <c r="C32" s="44"/>
      <c r="D32" s="31"/>
      <c r="E32" s="35"/>
      <c r="F32" s="8"/>
      <c r="G32" s="8"/>
      <c r="H32" s="8"/>
      <c r="I32" s="8"/>
      <c r="J32" s="8"/>
      <c r="K32" s="8"/>
    </row>
    <row r="33" spans="1:12" s="1" customFormat="1" ht="15" customHeight="1" x14ac:dyDescent="0.3">
      <c r="A33" s="48" t="s">
        <v>10</v>
      </c>
      <c r="B33" s="46"/>
      <c r="C33" s="46"/>
      <c r="D33" s="38">
        <v>0</v>
      </c>
      <c r="E33" s="39">
        <v>0</v>
      </c>
      <c r="F33" s="8"/>
      <c r="G33" s="8"/>
      <c r="H33" s="8"/>
      <c r="I33" s="8"/>
      <c r="J33" s="8"/>
      <c r="K33" s="8"/>
    </row>
    <row r="34" spans="1:12" s="1" customFormat="1" ht="20.100000000000001" customHeight="1" x14ac:dyDescent="0.3">
      <c r="A34" s="49"/>
      <c r="B34" s="50"/>
      <c r="C34" s="30" t="s">
        <v>4</v>
      </c>
      <c r="D34" s="23" t="str">
        <f>IF(SUM(D30:D31,D33)&gt;0,SUM(D30:D31,D33),"")</f>
        <v/>
      </c>
      <c r="E34" s="23" t="str">
        <f>IF(SUM(E30:E31,E33)&gt;0,SUM(E30:E31,E33),"")</f>
        <v/>
      </c>
      <c r="F34" s="8"/>
      <c r="G34" s="8"/>
      <c r="H34" s="8"/>
      <c r="I34" s="8"/>
      <c r="J34" s="8"/>
      <c r="K34" s="8"/>
    </row>
    <row r="35" spans="1:12" s="1" customFormat="1" ht="20.100000000000001" customHeight="1" x14ac:dyDescent="0.3">
      <c r="A35" s="34"/>
      <c r="B35" s="34"/>
      <c r="C35" s="59"/>
      <c r="D35" s="62"/>
      <c r="E35" s="62"/>
      <c r="F35" s="8"/>
      <c r="G35" s="8"/>
      <c r="H35" s="8"/>
      <c r="I35" s="8"/>
      <c r="J35" s="8"/>
      <c r="K35" s="8"/>
    </row>
    <row r="36" spans="1:12" s="1" customFormat="1" ht="15" customHeight="1" x14ac:dyDescent="0.3">
      <c r="A36" s="51"/>
      <c r="B36" s="51"/>
      <c r="C36" s="51"/>
      <c r="F36" s="8"/>
      <c r="G36" s="8"/>
      <c r="H36" s="8"/>
      <c r="I36" s="8"/>
      <c r="J36" s="8"/>
      <c r="K36" s="8"/>
    </row>
    <row r="37" spans="1:12" s="1" customFormat="1" ht="15" customHeight="1" x14ac:dyDescent="0.3">
      <c r="A37" s="81" t="s">
        <v>44</v>
      </c>
      <c r="B37" s="44"/>
      <c r="C37" s="44"/>
      <c r="D37" s="27"/>
      <c r="E37" s="28"/>
      <c r="F37" s="8"/>
      <c r="G37" s="8"/>
      <c r="H37" s="8"/>
      <c r="I37" s="8"/>
      <c r="J37" s="8"/>
      <c r="K37" s="8"/>
    </row>
    <row r="38" spans="1:12" ht="15" customHeight="1" x14ac:dyDescent="0.35">
      <c r="A38" s="79" t="s">
        <v>40</v>
      </c>
      <c r="B38" s="52"/>
      <c r="C38" s="52"/>
      <c r="D38" s="40">
        <f>IFERROR(ROUND(D30/D21,2),0)</f>
        <v>0</v>
      </c>
      <c r="E38" s="41">
        <f>IFERROR(ROUND(E30/E21,2),0)</f>
        <v>0</v>
      </c>
      <c r="F38" s="8"/>
    </row>
    <row r="39" spans="1:12" ht="15" customHeight="1" x14ac:dyDescent="0.35">
      <c r="A39" s="80" t="s">
        <v>41</v>
      </c>
      <c r="B39" s="53"/>
      <c r="C39" s="53"/>
      <c r="D39" s="42">
        <f>IFERROR(ROUND(D31/D22,2),0)</f>
        <v>0</v>
      </c>
      <c r="E39" s="43">
        <f>IFERROR(ROUND(E31/E22,2),0)</f>
        <v>0</v>
      </c>
      <c r="F39" s="8"/>
    </row>
    <row r="40" spans="1:12" ht="15" customHeight="1" x14ac:dyDescent="0.35">
      <c r="A40" s="63"/>
      <c r="B40" s="52"/>
      <c r="C40" s="52"/>
      <c r="D40" s="40"/>
      <c r="E40" s="40"/>
      <c r="F40" s="8"/>
    </row>
    <row r="41" spans="1:12" s="5" customFormat="1" ht="15" customHeight="1" x14ac:dyDescent="0.3">
      <c r="A41" s="55" t="s">
        <v>16</v>
      </c>
      <c r="B41" s="56"/>
      <c r="C41" s="56"/>
      <c r="D41" s="57"/>
      <c r="E41" s="58">
        <v>0</v>
      </c>
      <c r="G41" s="10"/>
      <c r="H41" s="10"/>
      <c r="I41" s="10"/>
      <c r="J41" s="11" t="str">
        <f>IF(E41&lt;=0,"No",E41)</f>
        <v>No</v>
      </c>
      <c r="K41" s="10"/>
      <c r="L41" s="10"/>
    </row>
    <row r="42" spans="1:12" s="5" customFormat="1" ht="12.4" x14ac:dyDescent="0.3">
      <c r="A42" s="4"/>
      <c r="B42" s="4"/>
      <c r="C42" s="4"/>
      <c r="F42" s="10"/>
      <c r="G42" s="10"/>
      <c r="H42" s="10"/>
      <c r="I42" s="10"/>
      <c r="J42" s="10"/>
      <c r="K42" s="10"/>
    </row>
    <row r="43" spans="1:12" s="5" customFormat="1" ht="12.4" x14ac:dyDescent="0.3">
      <c r="A43" s="4"/>
      <c r="B43" s="4"/>
      <c r="C43" s="4"/>
      <c r="F43" s="10"/>
      <c r="G43" s="10"/>
      <c r="H43" s="10"/>
      <c r="I43" s="10"/>
      <c r="J43" s="10"/>
      <c r="K43" s="10"/>
    </row>
    <row r="44" spans="1:12" s="5" customFormat="1" ht="12.4" x14ac:dyDescent="0.3">
      <c r="A44" s="4"/>
      <c r="B44" s="4"/>
      <c r="C44" s="4"/>
      <c r="F44" s="10"/>
      <c r="G44" s="10"/>
      <c r="H44" s="10"/>
      <c r="I44" s="10"/>
      <c r="J44" s="10"/>
      <c r="K44" s="10"/>
    </row>
    <row r="45" spans="1:12" s="5" customFormat="1" ht="12.4" x14ac:dyDescent="0.3">
      <c r="A45" s="4"/>
      <c r="B45" s="4"/>
      <c r="C45" s="4"/>
      <c r="F45" s="10"/>
      <c r="G45" s="10"/>
      <c r="H45" s="10"/>
      <c r="I45" s="10"/>
      <c r="J45" s="10"/>
      <c r="K45" s="10"/>
    </row>
    <row r="46" spans="1:12" s="5" customFormat="1" ht="12.4" x14ac:dyDescent="0.3">
      <c r="A46" s="4"/>
      <c r="B46" s="4"/>
      <c r="C46" s="4"/>
      <c r="F46" s="10"/>
      <c r="G46" s="10"/>
      <c r="H46" s="10"/>
      <c r="I46" s="10"/>
      <c r="J46" s="10"/>
      <c r="K46" s="10"/>
    </row>
    <row r="47" spans="1:12" s="5" customFormat="1" ht="12.4" x14ac:dyDescent="0.3">
      <c r="A47" s="4"/>
      <c r="B47" s="4"/>
      <c r="C47" s="4"/>
      <c r="F47" s="10"/>
      <c r="G47" s="10"/>
      <c r="H47" s="10"/>
      <c r="I47" s="10"/>
      <c r="J47" s="10"/>
      <c r="K47" s="10"/>
    </row>
    <row r="48" spans="1:12" s="5" customFormat="1" ht="12.4" x14ac:dyDescent="0.3">
      <c r="A48" s="4"/>
      <c r="B48" s="4"/>
      <c r="C48" s="4"/>
      <c r="F48" s="10"/>
      <c r="G48" s="10"/>
      <c r="H48" s="10"/>
      <c r="I48" s="10"/>
      <c r="J48" s="10"/>
      <c r="K48" s="10"/>
    </row>
    <row r="49" spans="1:3" x14ac:dyDescent="0.35">
      <c r="A49" s="54"/>
      <c r="B49" s="54"/>
      <c r="C49" s="54"/>
    </row>
    <row r="50" spans="1:3" x14ac:dyDescent="0.35">
      <c r="A50" s="54"/>
      <c r="B50" s="54"/>
      <c r="C50" s="54"/>
    </row>
  </sheetData>
  <sheetProtection selectLockedCells="1"/>
  <mergeCells count="3">
    <mergeCell ref="B8:E8"/>
    <mergeCell ref="A10:E10"/>
    <mergeCell ref="A18:E18"/>
  </mergeCells>
  <pageMargins left="0.62992125984251968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zoomScaleNormal="100" workbookViewId="0">
      <selection activeCell="A2" sqref="A2"/>
    </sheetView>
  </sheetViews>
  <sheetFormatPr defaultColWidth="8.77734375" defaultRowHeight="13.5" x14ac:dyDescent="0.35"/>
  <cols>
    <col min="1" max="1" width="2.71875" style="65" customWidth="1"/>
    <col min="2" max="5" width="8.77734375" style="65"/>
    <col min="6" max="6" width="1.71875" style="65" customWidth="1"/>
    <col min="7" max="10" width="8.77734375" style="65"/>
    <col min="11" max="11" width="2.71875" style="65" customWidth="1"/>
    <col min="12" max="16384" width="8.77734375" style="65"/>
  </cols>
  <sheetData>
    <row r="1" spans="1:14" ht="19.5" x14ac:dyDescent="0.7">
      <c r="A1" s="64" t="s">
        <v>25</v>
      </c>
      <c r="F1" s="66"/>
      <c r="G1" s="66"/>
      <c r="H1" s="66"/>
      <c r="I1" s="66"/>
      <c r="J1" s="66"/>
      <c r="K1" s="66"/>
    </row>
    <row r="2" spans="1:14" x14ac:dyDescent="0.35">
      <c r="F2" s="66"/>
      <c r="G2" s="66"/>
      <c r="H2" s="66"/>
      <c r="I2" s="66"/>
      <c r="J2" s="66"/>
      <c r="K2" s="66"/>
    </row>
    <row r="3" spans="1:14" ht="12" customHeight="1" x14ac:dyDescent="0.35"/>
    <row r="4" spans="1:14" s="68" customFormat="1" ht="19.899999999999999" x14ac:dyDescent="0.5">
      <c r="A4" s="87" t="str">
        <f>CONCATENATE("Programme impact statistics for ",'Data Entry Sheet'!$B$8)</f>
        <v xml:space="preserve">Programme impact statistics for 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67"/>
      <c r="N4" s="67"/>
    </row>
    <row r="5" spans="1:14" s="68" customFormat="1" ht="12.4" x14ac:dyDescent="0.3">
      <c r="A5" s="69"/>
      <c r="B5" s="69" t="s">
        <v>27</v>
      </c>
      <c r="F5" s="70"/>
      <c r="G5" s="70"/>
      <c r="H5" s="70"/>
      <c r="I5" s="70"/>
      <c r="J5" s="70"/>
      <c r="K5" s="70"/>
    </row>
    <row r="6" spans="1:14" s="68" customFormat="1" ht="12.4" x14ac:dyDescent="0.3">
      <c r="A6" s="69"/>
      <c r="B6" s="69" t="s">
        <v>28</v>
      </c>
      <c r="F6" s="70"/>
      <c r="G6" s="70"/>
      <c r="H6" s="70"/>
      <c r="I6" s="70"/>
      <c r="J6" s="70"/>
      <c r="K6" s="70"/>
    </row>
    <row r="37" spans="6:10" x14ac:dyDescent="0.35">
      <c r="F37" s="68"/>
      <c r="G37" s="68"/>
      <c r="H37" s="68"/>
      <c r="I37" s="68"/>
      <c r="J37" s="68"/>
    </row>
    <row r="38" spans="6:10" x14ac:dyDescent="0.35">
      <c r="F38" s="68"/>
      <c r="G38" s="67" t="s">
        <v>17</v>
      </c>
      <c r="H38" s="68"/>
      <c r="I38" s="68"/>
      <c r="J38" s="68"/>
    </row>
    <row r="39" spans="6:10" x14ac:dyDescent="0.35">
      <c r="F39" s="68"/>
      <c r="G39" s="68"/>
      <c r="H39" s="68"/>
      <c r="I39" s="68"/>
      <c r="J39" s="68"/>
    </row>
    <row r="40" spans="6:10" x14ac:dyDescent="0.35">
      <c r="F40" s="68"/>
      <c r="G40" s="67" t="s">
        <v>18</v>
      </c>
      <c r="H40" s="68"/>
      <c r="I40" s="68"/>
      <c r="J40" s="68"/>
    </row>
    <row r="41" spans="6:10" x14ac:dyDescent="0.35">
      <c r="F41" s="68"/>
      <c r="G41" s="68" t="str">
        <f>IF('Data Entry Sheet'!G30="",CONCATENATE("Percentage ",'Data Entry Sheet'!F30," in Gift Aid giving is ",'Data Entry Sheet'!I30,"%."),CONCATENATE('Data Entry Sheet'!G30," in Gift Aid giving."))</f>
        <v>Percentage decrease in Gift Aid giving is %.</v>
      </c>
      <c r="H41" s="68"/>
      <c r="I41" s="68"/>
      <c r="J41" s="68"/>
    </row>
    <row r="42" spans="6:10" x14ac:dyDescent="0.35">
      <c r="F42" s="68"/>
      <c r="G42" s="71" t="s">
        <v>21</v>
      </c>
      <c r="H42" s="71"/>
      <c r="I42" s="71"/>
      <c r="J42" s="72">
        <f>'Data Entry Sheet'!D38</f>
        <v>0</v>
      </c>
    </row>
    <row r="43" spans="6:10" x14ac:dyDescent="0.35">
      <c r="F43" s="68"/>
      <c r="G43" s="68" t="s">
        <v>22</v>
      </c>
      <c r="H43" s="68"/>
      <c r="I43" s="68"/>
      <c r="J43" s="73">
        <f>'Data Entry Sheet'!E38</f>
        <v>0</v>
      </c>
    </row>
    <row r="44" spans="6:10" x14ac:dyDescent="0.35">
      <c r="F44" s="68"/>
      <c r="G44" s="71" t="s">
        <v>23</v>
      </c>
      <c r="H44" s="71"/>
      <c r="I44" s="71"/>
      <c r="J44" s="72">
        <f>'Data Entry Sheet'!D30</f>
        <v>0</v>
      </c>
    </row>
    <row r="45" spans="6:10" x14ac:dyDescent="0.35">
      <c r="F45" s="68"/>
      <c r="G45" s="68" t="s">
        <v>24</v>
      </c>
      <c r="H45" s="68"/>
      <c r="I45" s="68"/>
      <c r="J45" s="73">
        <f>'Data Entry Sheet'!E30</f>
        <v>0</v>
      </c>
    </row>
    <row r="46" spans="6:10" x14ac:dyDescent="0.35">
      <c r="F46" s="68"/>
      <c r="G46" s="68"/>
      <c r="H46" s="68"/>
      <c r="I46" s="68"/>
      <c r="J46" s="68"/>
    </row>
    <row r="47" spans="6:10" x14ac:dyDescent="0.35">
      <c r="F47" s="68"/>
      <c r="G47" s="67" t="s">
        <v>20</v>
      </c>
      <c r="H47" s="68"/>
      <c r="I47" s="68"/>
      <c r="J47" s="68"/>
    </row>
    <row r="48" spans="6:10" x14ac:dyDescent="0.35">
      <c r="F48" s="68"/>
      <c r="G48" s="68" t="str">
        <f>IF('Data Entry Sheet'!G31="",CONCATENATE("Percentage ",'Data Entry Sheet'!F31," in other giving is ",'Data Entry Sheet'!I31,"%."),CONCATENATE('Data Entry Sheet'!G31," in other giving."))</f>
        <v>Percentage decrease in other giving is %.</v>
      </c>
      <c r="H48" s="68"/>
      <c r="I48" s="68"/>
      <c r="J48" s="68"/>
    </row>
    <row r="49" spans="6:10" x14ac:dyDescent="0.35">
      <c r="F49" s="68"/>
      <c r="G49" s="68"/>
      <c r="H49" s="68"/>
      <c r="I49" s="68"/>
      <c r="J49" s="68"/>
    </row>
    <row r="50" spans="6:10" x14ac:dyDescent="0.35">
      <c r="F50" s="68"/>
      <c r="G50" s="67" t="s">
        <v>19</v>
      </c>
      <c r="H50" s="68"/>
      <c r="I50" s="68"/>
      <c r="J50" s="68"/>
    </row>
    <row r="51" spans="6:10" x14ac:dyDescent="0.35">
      <c r="F51" s="68"/>
      <c r="G51" s="74" t="str">
        <f>IF('Data Entry Sheet'!J41=1,CONCATENATE('Data Entry Sheet'!J41," legacy information request received."),CONCATENATE('Data Entry Sheet'!J41," legacy information requests received."))</f>
        <v>No legacy information requests received.</v>
      </c>
      <c r="H51" s="68"/>
      <c r="I51" s="68"/>
      <c r="J51" s="68"/>
    </row>
    <row r="52" spans="6:10" x14ac:dyDescent="0.35">
      <c r="F52" s="68"/>
      <c r="G52" s="68"/>
      <c r="H52" s="68"/>
      <c r="I52" s="68"/>
      <c r="J52" s="68"/>
    </row>
    <row r="53" spans="6:10" x14ac:dyDescent="0.35">
      <c r="F53" s="68"/>
      <c r="G53" s="68"/>
      <c r="H53" s="68"/>
      <c r="I53" s="68"/>
      <c r="J53" s="68"/>
    </row>
  </sheetData>
  <sheetProtection sheet="1" objects="1" scenarios="1" selectLockedCells="1"/>
  <mergeCells count="1">
    <mergeCell ref="A4:K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ignoredErrors>
    <ignoredError sqref="J42:J4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ec9d6b-749f-4275-8867-6e7232cee970">
      <Terms xmlns="http://schemas.microsoft.com/office/infopath/2007/PartnerControls"/>
    </lcf76f155ced4ddcb4097134ff3c332f>
    <TaxCatchAll xmlns="9a113436-36c4-4bb8-bf3f-c2e5cea57c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B55AB5CF4BF4FBE099DB3538D9FB7" ma:contentTypeVersion="17" ma:contentTypeDescription="Create a new document." ma:contentTypeScope="" ma:versionID="c4351536990eaee6cbc5942fcc9da012">
  <xsd:schema xmlns:xsd="http://www.w3.org/2001/XMLSchema" xmlns:xs="http://www.w3.org/2001/XMLSchema" xmlns:p="http://schemas.microsoft.com/office/2006/metadata/properties" xmlns:ns2="89ec9d6b-749f-4275-8867-6e7232cee970" xmlns:ns3="9a113436-36c4-4bb8-bf3f-c2e5cea57c75" targetNamespace="http://schemas.microsoft.com/office/2006/metadata/properties" ma:root="true" ma:fieldsID="5d18a15a829aef65c505132c44e9ecb5" ns2:_="" ns3:_="">
    <xsd:import namespace="89ec9d6b-749f-4275-8867-6e7232cee970"/>
    <xsd:import namespace="9a113436-36c4-4bb8-bf3f-c2e5cea57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c9d6b-749f-4275-8867-6e7232cee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13436-36c4-4bb8-bf3f-c2e5cea57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5d6170-1321-435b-a978-3b5d0ee055ba}" ma:internalName="TaxCatchAll" ma:showField="CatchAllData" ma:web="9a113436-36c4-4bb8-bf3f-c2e5cea57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FC39D1-0E86-472F-8CFE-D7983919D8E0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89ec9d6b-749f-4275-8867-6e7232cee970"/>
    <ds:schemaRef ds:uri="http://schemas.microsoft.com/office/2006/documentManagement/types"/>
    <ds:schemaRef ds:uri="9a113436-36c4-4bb8-bf3f-c2e5cea57c75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C5F169-B264-408A-941B-0CB5F8DBE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c9d6b-749f-4275-8867-6e7232cee970"/>
    <ds:schemaRef ds:uri="9a113436-36c4-4bb8-bf3f-c2e5cea57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2216AD-ABFE-4E58-9042-5C39CE4644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Entry Sheet</vt:lpstr>
      <vt:lpstr>Evaluation Charts</vt:lpstr>
      <vt:lpstr>'Data Entry Sheet'!Print_Area</vt:lpstr>
      <vt:lpstr>'Evaluation Charts'!Print_Area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Fath</dc:creator>
  <cp:lastModifiedBy>Steve Pierce</cp:lastModifiedBy>
  <cp:lastPrinted>2023-09-22T17:46:47Z</cp:lastPrinted>
  <dcterms:created xsi:type="dcterms:W3CDTF">2014-11-27T10:39:48Z</dcterms:created>
  <dcterms:modified xsi:type="dcterms:W3CDTF">2023-09-22T17:47:43Z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0x010100753B55AB5CF4BF4FBE099DB3538D9FB7</vt:lpwstr>
  </property>
  <property fmtid="{D5CDD505-2E9C-101B-9397-08002B2CF9AE}" pid="3" name="Order">
    <vt:r8>49800</vt:r8>
  </property>
  <property fmtid="{D5CDD505-2E9C-101B-9397-08002B2CF9AE}" pid="4" name="MediaServiceImageTags">
    <vt:lpwstr/>
  </property>
</Properties>
</file>